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e30928f79c42047/SOLUCTIS/ROTEIROS/ROTEIROS CONDOMÍNIOS/"/>
    </mc:Choice>
  </mc:AlternateContent>
  <xr:revisionPtr revIDLastSave="344" documentId="8_{00A0E509-ED77-4A4B-8FB2-AF25281ADF5A}" xr6:coauthVersionLast="47" xr6:coauthVersionMax="47" xr10:uidLastSave="{D8CE4D44-2468-4911-939D-4152781F4E77}"/>
  <bookViews>
    <workbookView xWindow="-110" yWindow="-110" windowWidth="19420" windowHeight="10300" xr2:uid="{B2E0F59E-19DA-4F65-8C04-B6F4DC5B07D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" l="1"/>
  <c r="E46" i="1"/>
  <c r="E40" i="1"/>
  <c r="E5" i="1"/>
  <c r="E11" i="1" s="1"/>
  <c r="E26" i="1" l="1"/>
  <c r="E29" i="1" s="1"/>
  <c r="E32" i="1" s="1"/>
  <c r="E33" i="1" s="1"/>
  <c r="E34" i="1" s="1"/>
  <c r="E10" i="1"/>
  <c r="E6" i="1"/>
  <c r="E14" i="1" l="1"/>
  <c r="E16" i="1" s="1"/>
  <c r="E18" i="1" s="1"/>
  <c r="E21" i="1" s="1"/>
  <c r="E23" i="1" s="1"/>
  <c r="E62" i="1"/>
  <c r="E35" i="1"/>
  <c r="E36" i="1" s="1"/>
  <c r="E39" i="1" s="1"/>
  <c r="E41" i="1" s="1"/>
  <c r="E45" i="1" l="1"/>
  <c r="E47" i="1" s="1"/>
  <c r="E50" i="1" s="1"/>
  <c r="E52" i="1" s="1"/>
  <c r="E56" i="1" s="1"/>
  <c r="E55" i="1"/>
  <c r="E57" i="1" l="1"/>
  <c r="E61" i="1" s="1"/>
  <c r="E63" i="1" s="1"/>
</calcChain>
</file>

<file path=xl/sharedStrings.xml><?xml version="1.0" encoding="utf-8"?>
<sst xmlns="http://schemas.openxmlformats.org/spreadsheetml/2006/main" count="155" uniqueCount="106">
  <si>
    <t>DESPESAS MENSAIS</t>
  </si>
  <si>
    <t>TAXA MENSAL ORÇADA</t>
  </si>
  <si>
    <t>RECEITAL MENSAL ESPERADA</t>
  </si>
  <si>
    <t>QUANTIDADE DE APTOS</t>
  </si>
  <si>
    <t>RECEITA INDIVIDUAL ADIMPL</t>
  </si>
  <si>
    <t>/ QTE DE ADIMPLENTES</t>
  </si>
  <si>
    <t>TAXA EXTRA ADIMPLENTE</t>
  </si>
  <si>
    <t>QTE DE MESES SEM COBRANÇA</t>
  </si>
  <si>
    <t>(=) TOTAL PRINCIPAL</t>
  </si>
  <si>
    <t>(=) PRINCIPAL + JUROS</t>
  </si>
  <si>
    <t xml:space="preserve">ACRÉSCIMO MENSAL </t>
  </si>
  <si>
    <t>QUANTIDADE DE MESES</t>
  </si>
  <si>
    <t>VALOR TOTAL A DEVOLVER</t>
  </si>
  <si>
    <t>QTE DE APTOS QUE PAGARAM</t>
  </si>
  <si>
    <t xml:space="preserve">VALOR TOTAL A DEVOLVER = </t>
  </si>
  <si>
    <t>VALOR DO REFORÇO</t>
  </si>
  <si>
    <t>RECEITA MENSAL</t>
  </si>
  <si>
    <t xml:space="preserve">TAXA NORMAL </t>
  </si>
  <si>
    <t>QUADRO 1:</t>
  </si>
  <si>
    <t>QUADRO 2:</t>
  </si>
  <si>
    <t>QUADRO 3:</t>
  </si>
  <si>
    <t>REF</t>
  </si>
  <si>
    <t>1A</t>
  </si>
  <si>
    <t>1D</t>
  </si>
  <si>
    <t>1B</t>
  </si>
  <si>
    <t>1C</t>
  </si>
  <si>
    <t>FÓRMULA</t>
  </si>
  <si>
    <t>2A</t>
  </si>
  <si>
    <t>2B</t>
  </si>
  <si>
    <t>2C</t>
  </si>
  <si>
    <t xml:space="preserve">RECEITA NÃO RECEBIDA </t>
  </si>
  <si>
    <t>3A</t>
  </si>
  <si>
    <t>3B</t>
  </si>
  <si>
    <t>3C</t>
  </si>
  <si>
    <t>3D</t>
  </si>
  <si>
    <t>3E</t>
  </si>
  <si>
    <t>3A/3B</t>
  </si>
  <si>
    <t>2AX2B</t>
  </si>
  <si>
    <t>1A/1B</t>
  </si>
  <si>
    <t>3C-3D</t>
  </si>
  <si>
    <t>QUADRO 4:</t>
  </si>
  <si>
    <t>4A</t>
  </si>
  <si>
    <t>4B</t>
  </si>
  <si>
    <t>4C</t>
  </si>
  <si>
    <t>4AX4B</t>
  </si>
  <si>
    <t>QUADRO 5:</t>
  </si>
  <si>
    <t>5A</t>
  </si>
  <si>
    <t>5B</t>
  </si>
  <si>
    <t>5C</t>
  </si>
  <si>
    <t>5D</t>
  </si>
  <si>
    <t>QUADRO 6:</t>
  </si>
  <si>
    <t>6A</t>
  </si>
  <si>
    <t>6B</t>
  </si>
  <si>
    <t>6C</t>
  </si>
  <si>
    <t>6D</t>
  </si>
  <si>
    <t>6E</t>
  </si>
  <si>
    <t>6AX36%</t>
  </si>
  <si>
    <t>6A+6B</t>
  </si>
  <si>
    <t>6CX2%</t>
  </si>
  <si>
    <t>6C+6D</t>
  </si>
  <si>
    <t>5AX5BX5C</t>
  </si>
  <si>
    <t>QUADRO 7:</t>
  </si>
  <si>
    <t>7A</t>
  </si>
  <si>
    <t>7B</t>
  </si>
  <si>
    <t>7C</t>
  </si>
  <si>
    <t>7A/7B</t>
  </si>
  <si>
    <t>QUADRO 8:</t>
  </si>
  <si>
    <t>8A</t>
  </si>
  <si>
    <t>8B</t>
  </si>
  <si>
    <t>8C</t>
  </si>
  <si>
    <t>8D</t>
  </si>
  <si>
    <t>8BX8C</t>
  </si>
  <si>
    <t>QUADRO 9:</t>
  </si>
  <si>
    <t>9A</t>
  </si>
  <si>
    <t>9B</t>
  </si>
  <si>
    <t>9C</t>
  </si>
  <si>
    <t>9AX9B</t>
  </si>
  <si>
    <t>QUADRO 10:</t>
  </si>
  <si>
    <t>10A</t>
  </si>
  <si>
    <t>10B</t>
  </si>
  <si>
    <t>10C</t>
  </si>
  <si>
    <t>10A-10B</t>
  </si>
  <si>
    <t>QUADRO 11:</t>
  </si>
  <si>
    <t>11A</t>
  </si>
  <si>
    <t>11B</t>
  </si>
  <si>
    <t>11C</t>
  </si>
  <si>
    <t>11A/11B</t>
  </si>
  <si>
    <t xml:space="preserve">REFORÇO NO CAIXA </t>
  </si>
  <si>
    <t>VALORES</t>
  </si>
  <si>
    <t>RECEITAL MÊS ORÇADA</t>
  </si>
  <si>
    <t>QUANT APS INADIMPLENTS</t>
  </si>
  <si>
    <t>COBR EXTRA ADIMPLENTES</t>
  </si>
  <si>
    <t>VR EXTRA COBRADO P/APTO</t>
  </si>
  <si>
    <t>(X) QTE DE MESES</t>
  </si>
  <si>
    <t>(X) QTE DE INADIMPLENTES</t>
  </si>
  <si>
    <t>JUROS 1% 36 MESES (36%)</t>
  </si>
  <si>
    <t>MULTA 2% S/VR C/JUROS</t>
  </si>
  <si>
    <t>VR ATUALIZ JUROS+MULTA</t>
  </si>
  <si>
    <t>QUANT INADIMPLENTES</t>
  </si>
  <si>
    <t>VR DEVIDO P/INADIMPLENT</t>
  </si>
  <si>
    <t>VR PG A MAIS P/ADIMPLENTE</t>
  </si>
  <si>
    <t>VR TOTAL PAGO A MAIOR</t>
  </si>
  <si>
    <t>VR TOTAL RECEB PELO COND</t>
  </si>
  <si>
    <t>VR DEVOLV AOS ADIMPLENT</t>
  </si>
  <si>
    <t>%  REFORÇO NA REC.</t>
  </si>
  <si>
    <t>QUASE 3MESES DE RECEITA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</si>
</sst>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4"/>
      <color theme="1"/>
      <name val="Cambria"/>
      <family val="1"/>
    </font>
    <font>
      <b/>
      <sz val="14"/>
      <color rgb="FFFF0000"/>
      <name val="Cambria"/>
      <family val="1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3" fontId="2" fillId="0" borderId="0" xfId="1" applyFont="1"/>
    <xf numFmtId="164" fontId="2" fillId="0" borderId="0" xfId="1" applyNumberFormat="1" applyFont="1"/>
    <xf numFmtId="165" fontId="2" fillId="0" borderId="0" xfId="1" applyNumberFormat="1" applyFont="1"/>
    <xf numFmtId="0" fontId="2" fillId="0" borderId="0" xfId="0" quotePrefix="1" applyFont="1"/>
    <xf numFmtId="0" fontId="3" fillId="0" borderId="0" xfId="0" applyFont="1"/>
    <xf numFmtId="43" fontId="3" fillId="0" borderId="0" xfId="1" applyFont="1"/>
    <xf numFmtId="0" fontId="4" fillId="0" borderId="0" xfId="0" applyFont="1"/>
    <xf numFmtId="165" fontId="3" fillId="0" borderId="0" xfId="1" applyNumberFormat="1" applyFont="1"/>
    <xf numFmtId="43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4" fillId="0" borderId="0" xfId="1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CBFFB-8FE4-4FE7-8C02-6197D5EE976C}">
  <dimension ref="A2:F63"/>
  <sheetViews>
    <sheetView tabSelected="1" zoomScale="80" zoomScaleNormal="80" workbookViewId="0">
      <selection activeCell="D49" sqref="D49"/>
    </sheetView>
  </sheetViews>
  <sheetFormatPr defaultRowHeight="17.5" x14ac:dyDescent="0.35"/>
  <cols>
    <col min="2" max="2" width="8.7265625" style="11"/>
    <col min="3" max="3" width="37.6328125" style="1" bestFit="1" customWidth="1"/>
    <col min="4" max="4" width="12.90625" style="12" customWidth="1"/>
    <col min="5" max="5" width="15.6328125" style="2" bestFit="1" customWidth="1"/>
    <col min="6" max="6" width="14" style="1" bestFit="1" customWidth="1"/>
    <col min="7" max="16384" width="8.7265625" style="1"/>
  </cols>
  <sheetData>
    <row r="2" spans="1:5" s="11" customFormat="1" x14ac:dyDescent="0.35">
      <c r="A2" s="15"/>
      <c r="B2" s="11" t="s">
        <v>21</v>
      </c>
      <c r="C2" s="11" t="s">
        <v>18</v>
      </c>
      <c r="D2" s="11" t="s">
        <v>26</v>
      </c>
      <c r="E2" s="16" t="s">
        <v>88</v>
      </c>
    </row>
    <row r="3" spans="1:5" x14ac:dyDescent="0.35">
      <c r="B3" s="11" t="s">
        <v>22</v>
      </c>
      <c r="C3" s="1" t="s">
        <v>0</v>
      </c>
      <c r="E3" s="2">
        <v>100000</v>
      </c>
    </row>
    <row r="4" spans="1:5" x14ac:dyDescent="0.35">
      <c r="B4" s="11" t="s">
        <v>24</v>
      </c>
      <c r="C4" s="1" t="s">
        <v>3</v>
      </c>
      <c r="E4" s="2">
        <v>100</v>
      </c>
    </row>
    <row r="5" spans="1:5" x14ac:dyDescent="0.35">
      <c r="B5" s="11" t="s">
        <v>25</v>
      </c>
      <c r="C5" s="5" t="s">
        <v>1</v>
      </c>
      <c r="D5" s="13" t="s">
        <v>38</v>
      </c>
      <c r="E5" s="2">
        <f>E3/E4</f>
        <v>1000</v>
      </c>
    </row>
    <row r="6" spans="1:5" x14ac:dyDescent="0.35">
      <c r="B6" s="11" t="s">
        <v>23</v>
      </c>
      <c r="C6" s="1" t="s">
        <v>89</v>
      </c>
      <c r="E6" s="2">
        <f>E4*E5</f>
        <v>100000</v>
      </c>
    </row>
    <row r="8" spans="1:5" s="8" customFormat="1" x14ac:dyDescent="0.35">
      <c r="A8"/>
      <c r="B8" s="11" t="s">
        <v>21</v>
      </c>
      <c r="C8" s="8" t="s">
        <v>19</v>
      </c>
      <c r="D8" s="11" t="s">
        <v>26</v>
      </c>
      <c r="E8" s="16" t="s">
        <v>88</v>
      </c>
    </row>
    <row r="9" spans="1:5" x14ac:dyDescent="0.35">
      <c r="B9" s="11" t="s">
        <v>27</v>
      </c>
      <c r="C9" s="1" t="s">
        <v>90</v>
      </c>
      <c r="E9" s="4">
        <v>20</v>
      </c>
    </row>
    <row r="10" spans="1:5" x14ac:dyDescent="0.35">
      <c r="B10" s="11" t="s">
        <v>28</v>
      </c>
      <c r="C10" s="5" t="s">
        <v>1</v>
      </c>
      <c r="D10" s="13"/>
      <c r="E10" s="2">
        <f>E5</f>
        <v>1000</v>
      </c>
    </row>
    <row r="11" spans="1:5" x14ac:dyDescent="0.35">
      <c r="B11" s="11" t="s">
        <v>29</v>
      </c>
      <c r="C11" s="6" t="s">
        <v>30</v>
      </c>
      <c r="D11" s="14" t="s">
        <v>37</v>
      </c>
      <c r="E11" s="7">
        <f>E9*E5</f>
        <v>20000</v>
      </c>
    </row>
    <row r="12" spans="1:5" x14ac:dyDescent="0.35">
      <c r="C12" s="6"/>
      <c r="D12" s="14"/>
      <c r="E12" s="7"/>
    </row>
    <row r="13" spans="1:5" s="8" customFormat="1" x14ac:dyDescent="0.35">
      <c r="A13"/>
      <c r="B13" s="11" t="s">
        <v>21</v>
      </c>
      <c r="C13" s="8" t="s">
        <v>20</v>
      </c>
      <c r="D13" s="11" t="s">
        <v>26</v>
      </c>
      <c r="E13" s="16" t="s">
        <v>88</v>
      </c>
    </row>
    <row r="14" spans="1:5" x14ac:dyDescent="0.35">
      <c r="B14" s="11" t="s">
        <v>31</v>
      </c>
      <c r="C14" s="1" t="s">
        <v>2</v>
      </c>
      <c r="D14" s="12" t="s">
        <v>23</v>
      </c>
      <c r="E14" s="2">
        <f>E6</f>
        <v>100000</v>
      </c>
    </row>
    <row r="15" spans="1:5" x14ac:dyDescent="0.35">
      <c r="B15" s="11" t="s">
        <v>32</v>
      </c>
      <c r="C15" s="1" t="s">
        <v>5</v>
      </c>
      <c r="E15" s="4">
        <v>80</v>
      </c>
    </row>
    <row r="16" spans="1:5" x14ac:dyDescent="0.35">
      <c r="B16" s="11" t="s">
        <v>33</v>
      </c>
      <c r="C16" s="1" t="s">
        <v>4</v>
      </c>
      <c r="D16" s="12" t="s">
        <v>36</v>
      </c>
      <c r="E16" s="2">
        <f>E14/E15</f>
        <v>1250</v>
      </c>
    </row>
    <row r="17" spans="1:5" x14ac:dyDescent="0.35">
      <c r="B17" s="11" t="s">
        <v>34</v>
      </c>
      <c r="C17" s="1" t="s">
        <v>1</v>
      </c>
      <c r="D17" s="12" t="s">
        <v>25</v>
      </c>
      <c r="E17" s="2">
        <v>1000</v>
      </c>
    </row>
    <row r="18" spans="1:5" x14ac:dyDescent="0.35">
      <c r="B18" s="11" t="s">
        <v>35</v>
      </c>
      <c r="C18" s="6" t="s">
        <v>91</v>
      </c>
      <c r="D18" s="14" t="s">
        <v>39</v>
      </c>
      <c r="E18" s="7">
        <f>E16-E17</f>
        <v>250</v>
      </c>
    </row>
    <row r="19" spans="1:5" x14ac:dyDescent="0.35">
      <c r="C19" s="6"/>
      <c r="D19" s="14"/>
      <c r="E19" s="7"/>
    </row>
    <row r="20" spans="1:5" s="8" customFormat="1" x14ac:dyDescent="0.35">
      <c r="A20"/>
      <c r="B20" s="11" t="s">
        <v>21</v>
      </c>
      <c r="C20" s="8" t="s">
        <v>40</v>
      </c>
      <c r="D20" s="11" t="s">
        <v>26</v>
      </c>
      <c r="E20" s="16" t="s">
        <v>88</v>
      </c>
    </row>
    <row r="21" spans="1:5" s="6" customFormat="1" x14ac:dyDescent="0.35">
      <c r="A21"/>
      <c r="B21" s="14" t="s">
        <v>41</v>
      </c>
      <c r="C21" s="6" t="s">
        <v>6</v>
      </c>
      <c r="D21" s="14" t="s">
        <v>35</v>
      </c>
      <c r="E21" s="7">
        <f>E18</f>
        <v>250</v>
      </c>
    </row>
    <row r="22" spans="1:5" s="6" customFormat="1" x14ac:dyDescent="0.35">
      <c r="A22"/>
      <c r="B22" s="14" t="s">
        <v>42</v>
      </c>
      <c r="C22" s="6" t="s">
        <v>7</v>
      </c>
      <c r="D22" s="14"/>
      <c r="E22" s="9">
        <v>36</v>
      </c>
    </row>
    <row r="23" spans="1:5" s="6" customFormat="1" x14ac:dyDescent="0.35">
      <c r="A23"/>
      <c r="B23" s="14" t="s">
        <v>43</v>
      </c>
      <c r="C23" s="6" t="s">
        <v>92</v>
      </c>
      <c r="D23" s="14" t="s">
        <v>44</v>
      </c>
      <c r="E23" s="7">
        <f>E21*E22</f>
        <v>9000</v>
      </c>
    </row>
    <row r="25" spans="1:5" s="8" customFormat="1" x14ac:dyDescent="0.35">
      <c r="A25"/>
      <c r="B25" s="11" t="s">
        <v>21</v>
      </c>
      <c r="C25" s="8" t="s">
        <v>45</v>
      </c>
      <c r="D25" s="11" t="s">
        <v>26</v>
      </c>
      <c r="E25" s="16" t="s">
        <v>88</v>
      </c>
    </row>
    <row r="26" spans="1:5" x14ac:dyDescent="0.35">
      <c r="B26" s="11" t="s">
        <v>46</v>
      </c>
      <c r="C26" s="1" t="s">
        <v>17</v>
      </c>
      <c r="D26" s="12" t="s">
        <v>25</v>
      </c>
      <c r="E26" s="2">
        <f>E5</f>
        <v>1000</v>
      </c>
    </row>
    <row r="27" spans="1:5" x14ac:dyDescent="0.35">
      <c r="B27" s="11" t="s">
        <v>47</v>
      </c>
      <c r="C27" s="1" t="s">
        <v>93</v>
      </c>
      <c r="D27" s="12">
        <v>36</v>
      </c>
      <c r="E27" s="4">
        <v>36</v>
      </c>
    </row>
    <row r="28" spans="1:5" x14ac:dyDescent="0.35">
      <c r="B28" s="11" t="s">
        <v>48</v>
      </c>
      <c r="C28" s="1" t="s">
        <v>94</v>
      </c>
      <c r="D28" s="12">
        <v>20</v>
      </c>
      <c r="E28" s="4">
        <v>20</v>
      </c>
    </row>
    <row r="29" spans="1:5" x14ac:dyDescent="0.35">
      <c r="B29" s="11" t="s">
        <v>49</v>
      </c>
      <c r="C29" s="1" t="s">
        <v>8</v>
      </c>
      <c r="D29" s="12" t="s">
        <v>60</v>
      </c>
      <c r="E29" s="2">
        <f>E26*E27*E28</f>
        <v>720000</v>
      </c>
    </row>
    <row r="31" spans="1:5" s="8" customFormat="1" x14ac:dyDescent="0.35">
      <c r="A31"/>
      <c r="B31" s="11" t="s">
        <v>21</v>
      </c>
      <c r="C31" s="8" t="s">
        <v>50</v>
      </c>
      <c r="D31" s="11" t="s">
        <v>26</v>
      </c>
      <c r="E31" s="16" t="s">
        <v>88</v>
      </c>
    </row>
    <row r="32" spans="1:5" x14ac:dyDescent="0.35">
      <c r="B32" s="11" t="s">
        <v>51</v>
      </c>
      <c r="C32" s="1" t="s">
        <v>8</v>
      </c>
      <c r="D32" s="12" t="s">
        <v>49</v>
      </c>
      <c r="E32" s="2">
        <f>E29</f>
        <v>720000</v>
      </c>
    </row>
    <row r="33" spans="1:6" x14ac:dyDescent="0.35">
      <c r="B33" s="11" t="s">
        <v>52</v>
      </c>
      <c r="C33" s="1" t="s">
        <v>95</v>
      </c>
      <c r="D33" s="12" t="s">
        <v>56</v>
      </c>
      <c r="E33" s="2">
        <f>E32*36%</f>
        <v>259200</v>
      </c>
    </row>
    <row r="34" spans="1:6" x14ac:dyDescent="0.35">
      <c r="B34" s="11" t="s">
        <v>53</v>
      </c>
      <c r="C34" s="1" t="s">
        <v>9</v>
      </c>
      <c r="D34" s="12" t="s">
        <v>57</v>
      </c>
      <c r="E34" s="2">
        <f>E32+E33</f>
        <v>979200</v>
      </c>
    </row>
    <row r="35" spans="1:6" x14ac:dyDescent="0.35">
      <c r="B35" s="11" t="s">
        <v>54</v>
      </c>
      <c r="C35" s="1" t="s">
        <v>96</v>
      </c>
      <c r="D35" s="12" t="s">
        <v>58</v>
      </c>
      <c r="E35" s="2">
        <f>E34*2%</f>
        <v>19584</v>
      </c>
    </row>
    <row r="36" spans="1:6" x14ac:dyDescent="0.35">
      <c r="B36" s="11" t="s">
        <v>55</v>
      </c>
      <c r="C36" s="1" t="s">
        <v>97</v>
      </c>
      <c r="D36" s="12" t="s">
        <v>59</v>
      </c>
      <c r="E36" s="2">
        <f>E34+E35</f>
        <v>998784</v>
      </c>
      <c r="F36" s="10"/>
    </row>
    <row r="37" spans="1:6" x14ac:dyDescent="0.35">
      <c r="F37" s="10"/>
    </row>
    <row r="38" spans="1:6" s="8" customFormat="1" x14ac:dyDescent="0.35">
      <c r="A38"/>
      <c r="B38" s="11" t="s">
        <v>21</v>
      </c>
      <c r="C38" s="8" t="s">
        <v>61</v>
      </c>
      <c r="D38" s="11" t="s">
        <v>26</v>
      </c>
      <c r="E38" s="16" t="s">
        <v>88</v>
      </c>
    </row>
    <row r="39" spans="1:6" x14ac:dyDescent="0.35">
      <c r="B39" s="11" t="s">
        <v>62</v>
      </c>
      <c r="C39" s="1" t="s">
        <v>97</v>
      </c>
      <c r="D39" s="12" t="s">
        <v>55</v>
      </c>
      <c r="E39" s="2">
        <f>E36</f>
        <v>998784</v>
      </c>
      <c r="F39" s="10"/>
    </row>
    <row r="40" spans="1:6" x14ac:dyDescent="0.35">
      <c r="B40" s="11" t="s">
        <v>63</v>
      </c>
      <c r="C40" s="1" t="s">
        <v>98</v>
      </c>
      <c r="D40" s="12" t="s">
        <v>27</v>
      </c>
      <c r="E40" s="4">
        <f>E9</f>
        <v>20</v>
      </c>
      <c r="F40" s="10"/>
    </row>
    <row r="41" spans="1:6" x14ac:dyDescent="0.35">
      <c r="B41" s="11" t="s">
        <v>64</v>
      </c>
      <c r="C41" s="1" t="s">
        <v>99</v>
      </c>
      <c r="D41" s="12" t="s">
        <v>65</v>
      </c>
      <c r="E41" s="2">
        <f>E39/E40</f>
        <v>49939.199999999997</v>
      </c>
      <c r="F41" s="10"/>
    </row>
    <row r="42" spans="1:6" x14ac:dyDescent="0.35">
      <c r="C42" s="5"/>
      <c r="D42" s="13"/>
    </row>
    <row r="43" spans="1:6" s="8" customFormat="1" x14ac:dyDescent="0.35">
      <c r="A43"/>
      <c r="B43" s="11" t="s">
        <v>21</v>
      </c>
      <c r="C43" s="8" t="s">
        <v>66</v>
      </c>
      <c r="D43" s="11" t="s">
        <v>26</v>
      </c>
      <c r="E43" s="16" t="s">
        <v>88</v>
      </c>
    </row>
    <row r="44" spans="1:6" x14ac:dyDescent="0.35">
      <c r="B44" s="11" t="s">
        <v>67</v>
      </c>
      <c r="C44" s="1" t="s">
        <v>100</v>
      </c>
      <c r="E44" s="3"/>
    </row>
    <row r="45" spans="1:6" x14ac:dyDescent="0.35">
      <c r="B45" s="11" t="s">
        <v>68</v>
      </c>
      <c r="C45" s="1" t="s">
        <v>10</v>
      </c>
      <c r="D45" s="12" t="s">
        <v>35</v>
      </c>
      <c r="E45" s="2">
        <f>E18</f>
        <v>250</v>
      </c>
    </row>
    <row r="46" spans="1:6" x14ac:dyDescent="0.35">
      <c r="B46" s="11" t="s">
        <v>69</v>
      </c>
      <c r="C46" s="1" t="s">
        <v>11</v>
      </c>
      <c r="D46" s="12" t="s">
        <v>42</v>
      </c>
      <c r="E46" s="4">
        <f>E22</f>
        <v>36</v>
      </c>
    </row>
    <row r="47" spans="1:6" x14ac:dyDescent="0.35">
      <c r="B47" s="11" t="s">
        <v>70</v>
      </c>
      <c r="C47" s="1" t="s">
        <v>101</v>
      </c>
      <c r="D47" s="12" t="s">
        <v>71</v>
      </c>
      <c r="E47" s="2">
        <f>E45*E46</f>
        <v>9000</v>
      </c>
    </row>
    <row r="49" spans="1:5" s="8" customFormat="1" x14ac:dyDescent="0.35">
      <c r="A49"/>
      <c r="B49" s="11" t="s">
        <v>21</v>
      </c>
      <c r="C49" s="8" t="s">
        <v>72</v>
      </c>
      <c r="D49" s="11" t="s">
        <v>26</v>
      </c>
      <c r="E49" s="16" t="s">
        <v>88</v>
      </c>
    </row>
    <row r="50" spans="1:5" x14ac:dyDescent="0.35">
      <c r="B50" s="11" t="s">
        <v>73</v>
      </c>
      <c r="C50" s="1" t="s">
        <v>12</v>
      </c>
      <c r="D50" s="12" t="s">
        <v>70</v>
      </c>
      <c r="E50" s="3">
        <f>E47</f>
        <v>9000</v>
      </c>
    </row>
    <row r="51" spans="1:5" x14ac:dyDescent="0.35">
      <c r="B51" s="11" t="s">
        <v>74</v>
      </c>
      <c r="C51" s="1" t="s">
        <v>13</v>
      </c>
      <c r="D51" s="12" t="s">
        <v>32</v>
      </c>
      <c r="E51" s="2">
        <f>E15</f>
        <v>80</v>
      </c>
    </row>
    <row r="52" spans="1:5" x14ac:dyDescent="0.35">
      <c r="B52" s="11" t="s">
        <v>75</v>
      </c>
      <c r="C52" s="1" t="s">
        <v>14</v>
      </c>
      <c r="D52" s="12" t="s">
        <v>76</v>
      </c>
      <c r="E52" s="2">
        <f>E50*E51</f>
        <v>720000</v>
      </c>
    </row>
    <row r="54" spans="1:5" s="8" customFormat="1" x14ac:dyDescent="0.35">
      <c r="A54"/>
      <c r="B54" s="11" t="s">
        <v>21</v>
      </c>
      <c r="C54" s="8" t="s">
        <v>77</v>
      </c>
      <c r="D54" s="11" t="s">
        <v>26</v>
      </c>
      <c r="E54" s="16" t="s">
        <v>88</v>
      </c>
    </row>
    <row r="55" spans="1:5" x14ac:dyDescent="0.35">
      <c r="B55" s="11" t="s">
        <v>78</v>
      </c>
      <c r="C55" s="1" t="s">
        <v>102</v>
      </c>
      <c r="D55" s="12" t="s">
        <v>55</v>
      </c>
      <c r="E55" s="2">
        <f>E36</f>
        <v>998784</v>
      </c>
    </row>
    <row r="56" spans="1:5" x14ac:dyDescent="0.35">
      <c r="B56" s="11" t="s">
        <v>79</v>
      </c>
      <c r="C56" s="1" t="s">
        <v>103</v>
      </c>
      <c r="D56" s="12" t="s">
        <v>75</v>
      </c>
      <c r="E56" s="2">
        <f>E52</f>
        <v>720000</v>
      </c>
    </row>
    <row r="57" spans="1:5" x14ac:dyDescent="0.35">
      <c r="B57" s="11" t="s">
        <v>80</v>
      </c>
      <c r="C57" s="1" t="s">
        <v>87</v>
      </c>
      <c r="D57" s="12" t="s">
        <v>81</v>
      </c>
      <c r="E57" s="2">
        <f>E55-E56</f>
        <v>278784</v>
      </c>
    </row>
    <row r="59" spans="1:5" s="8" customFormat="1" x14ac:dyDescent="0.35">
      <c r="A59"/>
      <c r="B59" s="11" t="s">
        <v>21</v>
      </c>
      <c r="C59" s="8" t="s">
        <v>82</v>
      </c>
      <c r="D59" s="11" t="s">
        <v>26</v>
      </c>
      <c r="E59" s="16" t="s">
        <v>88</v>
      </c>
    </row>
    <row r="60" spans="1:5" x14ac:dyDescent="0.35">
      <c r="C60" s="1" t="s">
        <v>104</v>
      </c>
    </row>
    <row r="61" spans="1:5" x14ac:dyDescent="0.35">
      <c r="B61" s="11" t="s">
        <v>83</v>
      </c>
      <c r="C61" s="1" t="s">
        <v>15</v>
      </c>
      <c r="D61" s="12" t="s">
        <v>80</v>
      </c>
      <c r="E61" s="2">
        <f>E57</f>
        <v>278784</v>
      </c>
    </row>
    <row r="62" spans="1:5" x14ac:dyDescent="0.35">
      <c r="B62" s="11" t="s">
        <v>84</v>
      </c>
      <c r="C62" s="1" t="s">
        <v>16</v>
      </c>
      <c r="D62" s="12" t="s">
        <v>23</v>
      </c>
      <c r="E62" s="2">
        <f>E6</f>
        <v>100000</v>
      </c>
    </row>
    <row r="63" spans="1:5" x14ac:dyDescent="0.35">
      <c r="B63" s="11" t="s">
        <v>85</v>
      </c>
      <c r="C63" s="1" t="s">
        <v>105</v>
      </c>
      <c r="D63" s="12" t="s">
        <v>86</v>
      </c>
      <c r="E63" s="2">
        <f>E61/E62</f>
        <v>2.7878400000000001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Juracy Soares</dc:creator>
  <cp:lastModifiedBy>Juracy Soares</cp:lastModifiedBy>
  <dcterms:created xsi:type="dcterms:W3CDTF">2024-06-29T09:35:43Z</dcterms:created>
  <dcterms:modified xsi:type="dcterms:W3CDTF">2024-06-29T18:39:34Z</dcterms:modified>
</cp:coreProperties>
</file>